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14940" windowHeight="9000" activeTab="0"/>
  </bookViews>
  <sheets>
    <sheet name="Cover Sheet" sheetId="1" r:id="rId1"/>
    <sheet name="I &amp; E Account" sheetId="2" r:id="rId2"/>
    <sheet name="Balance Sheet " sheetId="3" r:id="rId3"/>
    <sheet name="N.B." sheetId="4" r:id="rId4"/>
    <sheet name="附頁" sheetId="5" r:id="rId5"/>
  </sheets>
  <definedNames>
    <definedName name="_xlnm.Print_Area" localSheetId="2">'Balance Sheet '!$A$1:$G$32</definedName>
    <definedName name="_xlnm.Print_Area" localSheetId="0">'Cover Sheet'!$A$1:$A$15</definedName>
    <definedName name="_xlnm.Print_Area" localSheetId="4">'附頁'!$A$1:$D$28</definedName>
    <definedName name="_xlnm.Print_Titles" localSheetId="4">'附頁'!$2:$2</definedName>
  </definedNames>
  <calcPr fullCalcOnLoad="1"/>
</workbook>
</file>

<file path=xl/comments2.xml><?xml version="1.0" encoding="utf-8"?>
<comments xmlns="http://schemas.openxmlformats.org/spreadsheetml/2006/main">
  <authors>
    <author>Ringo Kwok</author>
  </authors>
  <commentList>
    <comment ref="E17" authorId="0">
      <text>
        <r>
          <rPr>
            <sz val="12"/>
            <rFont val="Times New Roman"/>
            <family val="1"/>
          </rPr>
          <t>630,634,635</t>
        </r>
      </text>
    </comment>
    <comment ref="E20" authorId="0">
      <text>
        <r>
          <rPr>
            <sz val="12"/>
            <rFont val="Times New Roman"/>
            <family val="1"/>
          </rPr>
          <t>411,432,440,475</t>
        </r>
        <r>
          <rPr>
            <sz val="9"/>
            <rFont val="新細明體"/>
            <family val="1"/>
          </rPr>
          <t xml:space="preserve">
</t>
        </r>
      </text>
    </comment>
    <comment ref="D17" authorId="0">
      <text>
        <r>
          <rPr>
            <sz val="12"/>
            <rFont val="Times New Roman"/>
            <family val="1"/>
          </rPr>
          <t>630,634,635</t>
        </r>
      </text>
    </comment>
    <comment ref="D20" authorId="0">
      <text>
        <r>
          <rPr>
            <sz val="12"/>
            <rFont val="Times New Roman"/>
            <family val="1"/>
          </rPr>
          <t>411,432,440,475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Ringo Kwok</author>
  </authors>
  <commentList>
    <comment ref="B17" authorId="0">
      <text>
        <r>
          <rPr>
            <sz val="12"/>
            <rFont val="新細明體"/>
            <family val="1"/>
          </rPr>
          <t>第</t>
        </r>
        <r>
          <rPr>
            <sz val="12"/>
            <rFont val="Times New Roman"/>
            <family val="1"/>
          </rPr>
          <t>1</t>
        </r>
        <r>
          <rPr>
            <sz val="12"/>
            <rFont val="新細明體"/>
            <family val="1"/>
          </rPr>
          <t>屆母校畢業生</t>
        </r>
        <r>
          <rPr>
            <sz val="9"/>
            <rFont val="新細明體"/>
            <family val="1"/>
          </rPr>
          <t xml:space="preserve">
</t>
        </r>
      </text>
    </comment>
    <comment ref="B18" authorId="0">
      <text>
        <r>
          <rPr>
            <sz val="12"/>
            <rFont val="新細明體"/>
            <family val="1"/>
          </rPr>
          <t>第</t>
        </r>
        <r>
          <rPr>
            <sz val="12"/>
            <rFont val="Times New Roman"/>
            <family val="1"/>
          </rPr>
          <t>1</t>
        </r>
        <r>
          <rPr>
            <sz val="12"/>
            <rFont val="新細明體"/>
            <family val="1"/>
          </rPr>
          <t>屆母校畢業生</t>
        </r>
        <r>
          <rPr>
            <sz val="9"/>
            <rFont val="新細明體"/>
            <family val="1"/>
          </rPr>
          <t xml:space="preserve">
</t>
        </r>
      </text>
    </comment>
    <comment ref="B19" authorId="0">
      <text>
        <r>
          <rPr>
            <sz val="12"/>
            <rFont val="新細明體"/>
            <family val="1"/>
          </rPr>
          <t>第</t>
        </r>
        <r>
          <rPr>
            <sz val="12"/>
            <rFont val="Times New Roman"/>
            <family val="1"/>
          </rPr>
          <t>1</t>
        </r>
        <r>
          <rPr>
            <sz val="12"/>
            <rFont val="新細明體"/>
            <family val="1"/>
          </rPr>
          <t>屆母校畢業生</t>
        </r>
        <r>
          <rPr>
            <sz val="9"/>
            <rFont val="新細明體"/>
            <family val="1"/>
          </rPr>
          <t xml:space="preserve">
</t>
        </r>
      </text>
    </comment>
    <comment ref="B23" authorId="0">
      <text>
        <r>
          <rPr>
            <sz val="12"/>
            <rFont val="新細明體"/>
            <family val="1"/>
          </rPr>
          <t>第</t>
        </r>
        <r>
          <rPr>
            <sz val="12"/>
            <rFont val="Times New Roman"/>
            <family val="1"/>
          </rPr>
          <t>1</t>
        </r>
        <r>
          <rPr>
            <sz val="12"/>
            <rFont val="新細明體"/>
            <family val="1"/>
          </rPr>
          <t>屆母校畢業生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<sst xmlns="http://schemas.openxmlformats.org/spreadsheetml/2006/main" count="110" uniqueCount="88">
  <si>
    <t>筲箕灣官立中學校友會</t>
  </si>
  <si>
    <t>帳目報表</t>
  </si>
  <si>
    <t>週年大會收入</t>
  </si>
  <si>
    <t>活動收入</t>
  </si>
  <si>
    <t>利息收入</t>
  </si>
  <si>
    <t>其他收入</t>
  </si>
  <si>
    <t>總數</t>
  </si>
  <si>
    <t>週年大會</t>
  </si>
  <si>
    <t>會訊</t>
  </si>
  <si>
    <t>日常影印及文具</t>
  </si>
  <si>
    <t>日常運作開支(電話費,網頁製作,宣傳,銀行,郵務)</t>
  </si>
  <si>
    <t>應酬開支</t>
  </si>
  <si>
    <t>轉入一般基金之盈餘/(虧損)</t>
  </si>
  <si>
    <t>流動資產</t>
  </si>
  <si>
    <t>附註</t>
  </si>
  <si>
    <t>銀行結餘和現金</t>
  </si>
  <si>
    <t>(一)</t>
  </si>
  <si>
    <t>流動負債</t>
  </si>
  <si>
    <t>其他應付數</t>
  </si>
  <si>
    <t>(三)</t>
  </si>
  <si>
    <t>運用的基金</t>
  </si>
  <si>
    <t>一般的基金</t>
  </si>
  <si>
    <t>(二)</t>
  </si>
  <si>
    <t>匯豐銀行儲蓄戶口</t>
  </si>
  <si>
    <t>匯豐銀行往來戶口</t>
  </si>
  <si>
    <t>一般基金</t>
  </si>
  <si>
    <t>上年度一般基金結餘</t>
  </si>
  <si>
    <t>是年度盈餘/(虧損)</t>
  </si>
  <si>
    <t>吳清淮</t>
  </si>
  <si>
    <t>許顯龍</t>
  </si>
  <si>
    <t>Shaukeiwan Government Secondary School</t>
  </si>
  <si>
    <t>Alumni Association</t>
  </si>
  <si>
    <t>FINANCIAL  STATEMENTS</t>
  </si>
  <si>
    <t>FOR  THE  YEAR  2006/2007</t>
  </si>
  <si>
    <r>
      <t>2006/2007</t>
    </r>
    <r>
      <rPr>
        <b/>
        <sz val="22"/>
        <rFont val="標楷體"/>
        <family val="4"/>
      </rPr>
      <t>年度</t>
    </r>
  </si>
  <si>
    <t>Income and Expenditure Account for the year ended 30.06.2007</t>
  </si>
  <si>
    <t>截止30.06.2007年度之收支表</t>
  </si>
  <si>
    <t>收入</t>
  </si>
  <si>
    <t>(HK$)</t>
  </si>
  <si>
    <t>捐款,會員費收入 (備註一)</t>
  </si>
  <si>
    <t>1a</t>
  </si>
  <si>
    <t>支出</t>
  </si>
  <si>
    <t>母校/其他活動開支</t>
  </si>
  <si>
    <t>活動開支</t>
  </si>
  <si>
    <t>捐款開支(備註二)</t>
  </si>
  <si>
    <t>備註一﹕</t>
  </si>
  <si>
    <t>本年度普通會員年費收入為 HK$ 1,600.00，</t>
  </si>
  <si>
    <t>而永久會員會費收入為 HK$ 8,000.00。</t>
  </si>
  <si>
    <t>備註二﹕</t>
  </si>
  <si>
    <t xml:space="preserve">包括是年度給母校總額為 HK$ 50,000.00 之 SGSS Music Development </t>
  </si>
  <si>
    <t>捐款和總額為 HK$ 103,550.00 之獎學金和其他捐款。</t>
  </si>
  <si>
    <t>Balance Sheet as at 30.06.2007</t>
  </si>
  <si>
    <t>資產負債表於30.06.2007</t>
  </si>
  <si>
    <t>淨流動資產</t>
  </si>
  <si>
    <t>____________________</t>
  </si>
  <si>
    <t>Rodney Yeung (楊國光)</t>
  </si>
  <si>
    <r>
      <t>Fanny Cheung</t>
    </r>
    <r>
      <rPr>
        <sz val="12"/>
        <rFont val="標楷體"/>
        <family val="4"/>
      </rPr>
      <t xml:space="preserve"> (張佩玲)</t>
    </r>
  </si>
  <si>
    <t>Ringo Kwok (郭壽光)</t>
  </si>
  <si>
    <t>Honorary Auditor</t>
  </si>
  <si>
    <t>President</t>
  </si>
  <si>
    <t>Treasurer</t>
  </si>
  <si>
    <t>義務核數師</t>
  </si>
  <si>
    <t>會長</t>
  </si>
  <si>
    <t>司庫</t>
  </si>
  <si>
    <t>附註﹕</t>
  </si>
  <si>
    <t>(三)</t>
  </si>
  <si>
    <t>為 2006/07 年度已收之週年晚會餐費。</t>
  </si>
  <si>
    <t>備註﹕</t>
  </si>
  <si>
    <t>梁樂儀教育基金之細明請見附頁。</t>
  </si>
  <si>
    <t>一般基金包括自2005年10月至2007年6月從各熱心校友收到作為</t>
  </si>
  <si>
    <t>校友會教育基金總數為 HK$ 207,896.85 之捐款。</t>
  </si>
  <si>
    <t>(詳細資料請見附頁)</t>
  </si>
  <si>
    <t>梁樂儀教育基金</t>
  </si>
  <si>
    <t>日期</t>
  </si>
  <si>
    <t>存入</t>
  </si>
  <si>
    <t>支出</t>
  </si>
  <si>
    <t>金額</t>
  </si>
  <si>
    <t>結餘</t>
  </si>
  <si>
    <t>校友會教育基金</t>
  </si>
  <si>
    <t>捐款人</t>
  </si>
  <si>
    <t>陳國禧</t>
  </si>
  <si>
    <t>李耀沛</t>
  </si>
  <si>
    <t>第16屆母校畢業生</t>
  </si>
  <si>
    <t>伍燕虹</t>
  </si>
  <si>
    <t>馬王雲</t>
  </si>
  <si>
    <t>任翠萍</t>
  </si>
  <si>
    <t>Lau Hon Yiu</t>
  </si>
  <si>
    <t>蔡昌業</t>
  </si>
</sst>
</file>

<file path=xl/styles.xml><?xml version="1.0" encoding="utf-8"?>
<styleSheet xmlns="http://schemas.openxmlformats.org/spreadsheetml/2006/main">
  <numFmts count="4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HK$&quot;* #,##0_-;\-&quot;HK$&quot;* #,##0_-;_-&quot;HK$&quot;* &quot;-&quot;_-;_-@_-"/>
    <numFmt numFmtId="185" formatCode="_-&quot;HK$&quot;* #,##0.00_-;\-&quot;HK$&quot;* #,##0.00_-;_-&quot;HK$&quot;* &quot;-&quot;??_-;_-@_-"/>
    <numFmt numFmtId="186" formatCode="&quot;$&quot;#,;\(&quot;$&quot;#,\)"/>
    <numFmt numFmtId="187" formatCode="0_ 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&quot;$&quot;* #,##0.00_);_(&quot;$&quot;* \(#,##0.00\);_(&quot;$&quot;* &quot;-&quot;_);_(@_)"/>
    <numFmt numFmtId="196" formatCode="_-&quot;HK$&quot;* #,##0.0_-;\-&quot;HK$&quot;* #,##0.0_-;_-&quot;HK$&quot;* &quot;-&quot;??_-;_-@_-"/>
    <numFmt numFmtId="197" formatCode="_-&quot;HK$&quot;* #,##0_-;\-&quot;HK$&quot;* #,##0_-;_-&quot;HK$&quot;* &quot;-&quot;??_-;_-@_-"/>
    <numFmt numFmtId="198" formatCode="yyyy&quot;年&quot;m&quot;月&quot;"/>
    <numFmt numFmtId="199" formatCode="#,##0.00_ "/>
    <numFmt numFmtId="200" formatCode="#,##0.0_);[Red]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m&quot;月&quot;d&quot;日&quot;"/>
  </numFmts>
  <fonts count="3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ms Rm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2"/>
      <name val="標楷體"/>
      <family val="4"/>
    </font>
    <font>
      <sz val="22"/>
      <name val="Times New Roman"/>
      <family val="1"/>
    </font>
    <font>
      <b/>
      <sz val="22"/>
      <name val="Times New Roman"/>
      <family val="1"/>
    </font>
    <font>
      <u val="single"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u val="single"/>
      <sz val="16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4" fillId="0" borderId="0" applyFill="0" applyBorder="0" applyAlignment="0">
      <protection/>
    </xf>
    <xf numFmtId="3" fontId="5" fillId="0" borderId="0" applyFont="0" applyFill="0" applyBorder="0" applyAlignment="0" applyProtection="0"/>
    <xf numFmtId="176" fontId="6" fillId="0" borderId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 applyFill="0" applyBorder="0" applyProtection="0">
      <alignment horizontal="center" vertical="center"/>
    </xf>
    <xf numFmtId="0" fontId="10" fillId="0" borderId="0">
      <alignment/>
      <protection/>
    </xf>
    <xf numFmtId="37" fontId="11" fillId="0" borderId="3" applyNumberFormat="0" applyFont="0" applyBorder="0" applyAlignment="0" applyProtection="0"/>
    <xf numFmtId="0" fontId="5" fillId="0" borderId="4" applyNumberFormat="0" applyFon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NumberFormat="1" applyFont="1" applyAlignment="1">
      <alignment horizontal="center"/>
    </xf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39" fontId="25" fillId="0" borderId="0" xfId="0" applyNumberFormat="1" applyFont="1" applyAlignment="1">
      <alignment/>
    </xf>
    <xf numFmtId="39" fontId="26" fillId="0" borderId="0" xfId="0" applyNumberFormat="1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 wrapText="1"/>
    </xf>
    <xf numFmtId="39" fontId="24" fillId="0" borderId="0" xfId="0" applyNumberFormat="1" applyFont="1" applyAlignment="1">
      <alignment vertical="top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39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5" fontId="31" fillId="0" borderId="5" xfId="29" applyNumberFormat="1" applyFont="1" applyBorder="1" applyAlignment="1">
      <alignment horizontal="center" vertical="center"/>
    </xf>
    <xf numFmtId="183" fontId="24" fillId="0" borderId="0" xfId="29" applyFont="1" applyBorder="1" applyAlignment="1">
      <alignment/>
    </xf>
    <xf numFmtId="15" fontId="32" fillId="0" borderId="6" xfId="29" applyNumberFormat="1" applyFont="1" applyBorder="1" applyAlignment="1">
      <alignment horizontal="center"/>
    </xf>
    <xf numFmtId="183" fontId="32" fillId="0" borderId="6" xfId="29" applyFont="1" applyBorder="1" applyAlignment="1">
      <alignment horizontal="center"/>
    </xf>
    <xf numFmtId="183" fontId="32" fillId="0" borderId="7" xfId="29" applyFont="1" applyBorder="1" applyAlignment="1">
      <alignment/>
    </xf>
    <xf numFmtId="15" fontId="24" fillId="0" borderId="6" xfId="29" applyNumberFormat="1" applyFont="1" applyBorder="1" applyAlignment="1">
      <alignment/>
    </xf>
    <xf numFmtId="183" fontId="24" fillId="0" borderId="6" xfId="29" applyFont="1" applyBorder="1" applyAlignment="1">
      <alignment/>
    </xf>
    <xf numFmtId="183" fontId="24" fillId="0" borderId="6" xfId="29" applyFont="1" applyFill="1" applyBorder="1" applyAlignment="1">
      <alignment/>
    </xf>
    <xf numFmtId="40" fontId="24" fillId="0" borderId="6" xfId="29" applyNumberFormat="1" applyFont="1" applyFill="1" applyBorder="1" applyAlignment="1">
      <alignment/>
    </xf>
    <xf numFmtId="15" fontId="24" fillId="0" borderId="6" xfId="29" applyNumberFormat="1" applyFont="1" applyFill="1" applyBorder="1" applyAlignment="1">
      <alignment/>
    </xf>
    <xf numFmtId="15" fontId="33" fillId="0" borderId="6" xfId="29" applyNumberFormat="1" applyFont="1" applyFill="1" applyBorder="1" applyAlignment="1">
      <alignment vertical="center"/>
    </xf>
    <xf numFmtId="40" fontId="33" fillId="0" borderId="8" xfId="29" applyNumberFormat="1" applyFont="1" applyFill="1" applyBorder="1" applyAlignment="1">
      <alignment horizontal="center" vertical="center"/>
    </xf>
    <xf numFmtId="40" fontId="33" fillId="0" borderId="9" xfId="29" applyNumberFormat="1" applyFont="1" applyFill="1" applyBorder="1" applyAlignment="1">
      <alignment horizontal="center" vertical="center"/>
    </xf>
    <xf numFmtId="40" fontId="33" fillId="0" borderId="6" xfId="29" applyNumberFormat="1" applyFont="1" applyFill="1" applyBorder="1" applyAlignment="1">
      <alignment vertical="center"/>
    </xf>
    <xf numFmtId="183" fontId="32" fillId="0" borderId="6" xfId="29" applyFont="1" applyFill="1" applyBorder="1" applyAlignment="1">
      <alignment vertical="center"/>
    </xf>
    <xf numFmtId="15" fontId="24" fillId="0" borderId="0" xfId="29" applyNumberFormat="1" applyFont="1" applyBorder="1" applyAlignment="1">
      <alignment/>
    </xf>
    <xf numFmtId="40" fontId="24" fillId="0" borderId="0" xfId="29" applyNumberFormat="1" applyFont="1" applyBorder="1" applyAlignment="1">
      <alignment/>
    </xf>
    <xf numFmtId="0" fontId="32" fillId="0" borderId="8" xfId="29" applyNumberFormat="1" applyFont="1" applyFill="1" applyBorder="1" applyAlignment="1">
      <alignment horizontal="center"/>
    </xf>
    <xf numFmtId="0" fontId="32" fillId="0" borderId="9" xfId="29" applyNumberFormat="1" applyFont="1" applyFill="1" applyBorder="1" applyAlignment="1">
      <alignment horizontal="center"/>
    </xf>
    <xf numFmtId="0" fontId="24" fillId="0" borderId="8" xfId="29" applyNumberFormat="1" applyFont="1" applyFill="1" applyBorder="1" applyAlignment="1">
      <alignment horizontal="center"/>
    </xf>
    <xf numFmtId="0" fontId="24" fillId="0" borderId="9" xfId="29" applyNumberFormat="1" applyFont="1" applyFill="1" applyBorder="1" applyAlignment="1">
      <alignment horizontal="center"/>
    </xf>
    <xf numFmtId="0" fontId="24" fillId="0" borderId="6" xfId="29" applyNumberFormat="1" applyFont="1" applyBorder="1" applyAlignment="1">
      <alignment/>
    </xf>
    <xf numFmtId="40" fontId="24" fillId="0" borderId="6" xfId="29" applyNumberFormat="1" applyFont="1" applyBorder="1" applyAlignment="1">
      <alignment/>
    </xf>
  </cellXfs>
  <cellStyles count="22">
    <cellStyle name="Normal" xfId="0"/>
    <cellStyle name="Calc Currency (0)" xfId="15"/>
    <cellStyle name="Comma0" xfId="16"/>
    <cellStyle name="Currency0" xfId="17"/>
    <cellStyle name="Date" xfId="18"/>
    <cellStyle name="Fixed" xfId="19"/>
    <cellStyle name="Header1" xfId="20"/>
    <cellStyle name="Header2" xfId="21"/>
    <cellStyle name="Heading 1" xfId="22"/>
    <cellStyle name="Heading 2" xfId="23"/>
    <cellStyle name="Normal_#10-Headcount" xfId="24"/>
    <cellStyle name="p/n" xfId="25"/>
    <cellStyle name="sub" xfId="26"/>
    <cellStyle name="Temp" xfId="27"/>
    <cellStyle name="Total" xfId="28"/>
    <cellStyle name="Comma" xfId="29"/>
    <cellStyle name="Comma [0]" xfId="30"/>
    <cellStyle name="Percent" xfId="31"/>
    <cellStyle name="Currency" xfId="32"/>
    <cellStyle name="Currency [0]" xfId="33"/>
    <cellStyle name="Hyperlink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tabSelected="1" workbookViewId="0" topLeftCell="A1">
      <selection activeCell="A12" sqref="A12"/>
    </sheetView>
  </sheetViews>
  <sheetFormatPr defaultColWidth="9.00390625" defaultRowHeight="16.5"/>
  <cols>
    <col min="1" max="1" width="96.50390625" style="8" bestFit="1" customWidth="1"/>
    <col min="2" max="16384" width="9.00390625" style="9" customWidth="1"/>
  </cols>
  <sheetData>
    <row r="1" s="2" customFormat="1" ht="35.25">
      <c r="A1" s="1" t="s">
        <v>30</v>
      </c>
    </row>
    <row r="2" s="2" customFormat="1" ht="35.25">
      <c r="A2" s="1" t="s">
        <v>31</v>
      </c>
    </row>
    <row r="3" s="4" customFormat="1" ht="25.5">
      <c r="A3" s="3"/>
    </row>
    <row r="4" s="6" customFormat="1" ht="30">
      <c r="A4" s="5" t="s">
        <v>0</v>
      </c>
    </row>
    <row r="5" s="4" customFormat="1" ht="25.5">
      <c r="A5" s="3"/>
    </row>
    <row r="6" s="4" customFormat="1" ht="25.5">
      <c r="A6" s="3"/>
    </row>
    <row r="7" s="4" customFormat="1" ht="25.5">
      <c r="A7" s="3"/>
    </row>
    <row r="8" s="4" customFormat="1" ht="25.5">
      <c r="A8" s="3"/>
    </row>
    <row r="9" s="4" customFormat="1" ht="25.5">
      <c r="A9" s="3"/>
    </row>
    <row r="10" s="4" customFormat="1" ht="25.5">
      <c r="A10" s="3"/>
    </row>
    <row r="11" s="6" customFormat="1" ht="27.75">
      <c r="A11" s="7" t="s">
        <v>32</v>
      </c>
    </row>
    <row r="12" s="6" customFormat="1" ht="27.75">
      <c r="A12" s="7" t="s">
        <v>33</v>
      </c>
    </row>
    <row r="13" s="6" customFormat="1" ht="30">
      <c r="A13" s="5"/>
    </row>
    <row r="14" s="6" customFormat="1" ht="30">
      <c r="A14" s="5" t="s">
        <v>1</v>
      </c>
    </row>
    <row r="15" s="6" customFormat="1" ht="30">
      <c r="A15" s="7" t="s">
        <v>34</v>
      </c>
    </row>
  </sheetData>
  <printOptions horizontalCentered="1"/>
  <pageMargins left="0.7480314960629921" right="0.7480314960629921" top="2.1653543307086616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9" sqref="E9"/>
    </sheetView>
  </sheetViews>
  <sheetFormatPr defaultColWidth="9.00390625" defaultRowHeight="16.5"/>
  <cols>
    <col min="1" max="1" width="9.00390625" style="12" customWidth="1"/>
    <col min="2" max="2" width="3.375" style="13" bestFit="1" customWidth="1"/>
    <col min="3" max="3" width="37.25390625" style="12" customWidth="1"/>
    <col min="4" max="4" width="15.75390625" style="16" bestFit="1" customWidth="1"/>
    <col min="5" max="5" width="14.50390625" style="16" bestFit="1" customWidth="1"/>
    <col min="6" max="16384" width="9.00390625" style="12" customWidth="1"/>
  </cols>
  <sheetData>
    <row r="1" spans="1:5" s="11" customFormat="1" ht="19.5">
      <c r="A1" s="10" t="s">
        <v>35</v>
      </c>
      <c r="B1" s="10"/>
      <c r="C1" s="10"/>
      <c r="D1" s="10"/>
      <c r="E1" s="10"/>
    </row>
    <row r="2" spans="1:5" s="11" customFormat="1" ht="19.5">
      <c r="A2" s="10" t="s">
        <v>36</v>
      </c>
      <c r="B2" s="10"/>
      <c r="C2" s="10"/>
      <c r="D2" s="10"/>
      <c r="E2" s="10"/>
    </row>
    <row r="3" ht="16.5"/>
    <row r="4" ht="16.5"/>
    <row r="5" spans="1:5" ht="16.5">
      <c r="A5" s="12" t="s">
        <v>37</v>
      </c>
      <c r="D5" s="14">
        <v>2007</v>
      </c>
      <c r="E5" s="14">
        <v>2006</v>
      </c>
    </row>
    <row r="6" spans="4:5" ht="16.5">
      <c r="D6" s="15" t="s">
        <v>38</v>
      </c>
      <c r="E6" s="15" t="s">
        <v>38</v>
      </c>
    </row>
    <row r="7" spans="2:5" ht="16.5">
      <c r="B7" s="13">
        <v>1</v>
      </c>
      <c r="C7" s="12" t="s">
        <v>39</v>
      </c>
      <c r="D7" s="16">
        <v>362046.85</v>
      </c>
      <c r="E7" s="16">
        <v>105191.67</v>
      </c>
    </row>
    <row r="8" spans="2:5" ht="16.5">
      <c r="B8" s="13" t="s">
        <v>40</v>
      </c>
      <c r="C8" s="12" t="s">
        <v>2</v>
      </c>
      <c r="D8" s="16">
        <v>58240</v>
      </c>
      <c r="E8" s="16">
        <v>33700</v>
      </c>
    </row>
    <row r="9" spans="2:5" ht="16.5">
      <c r="B9" s="13">
        <v>2</v>
      </c>
      <c r="C9" s="12" t="s">
        <v>3</v>
      </c>
      <c r="D9" s="16">
        <v>0</v>
      </c>
      <c r="E9" s="16">
        <v>0</v>
      </c>
    </row>
    <row r="10" spans="2:5" ht="16.5">
      <c r="B10" s="13">
        <v>3</v>
      </c>
      <c r="C10" s="12" t="s">
        <v>4</v>
      </c>
      <c r="D10" s="16">
        <v>11177.37</v>
      </c>
      <c r="E10" s="16">
        <v>1858.05</v>
      </c>
    </row>
    <row r="11" spans="2:5" ht="16.5">
      <c r="B11" s="13">
        <v>4</v>
      </c>
      <c r="C11" s="17" t="s">
        <v>5</v>
      </c>
      <c r="D11" s="18">
        <v>218</v>
      </c>
      <c r="E11" s="18">
        <v>0</v>
      </c>
    </row>
    <row r="12" spans="3:5" ht="16.5">
      <c r="C12" s="12" t="s">
        <v>6</v>
      </c>
      <c r="D12" s="19">
        <f>SUM(D7:D11)</f>
        <v>431682.22</v>
      </c>
      <c r="E12" s="19">
        <f>SUM(E7:E11)</f>
        <v>140749.71999999997</v>
      </c>
    </row>
    <row r="13" ht="16.5"/>
    <row r="14" ht="16.5">
      <c r="A14" s="12" t="s">
        <v>41</v>
      </c>
    </row>
    <row r="15" spans="2:5" ht="16.5">
      <c r="B15" s="13">
        <v>1</v>
      </c>
      <c r="C15" s="12" t="s">
        <v>7</v>
      </c>
      <c r="D15" s="16">
        <v>-44265.6</v>
      </c>
      <c r="E15" s="16">
        <v>-30990.2</v>
      </c>
    </row>
    <row r="16" spans="2:5" ht="16.5">
      <c r="B16" s="13">
        <v>2</v>
      </c>
      <c r="C16" s="12" t="s">
        <v>8</v>
      </c>
      <c r="D16" s="16">
        <v>-9919.5</v>
      </c>
      <c r="E16" s="16">
        <v>-19917.4</v>
      </c>
    </row>
    <row r="17" spans="2:5" ht="16.5">
      <c r="B17" s="13">
        <v>3</v>
      </c>
      <c r="C17" s="12" t="s">
        <v>42</v>
      </c>
      <c r="D17" s="16">
        <v>-2681</v>
      </c>
      <c r="E17" s="16">
        <v>-4982.3</v>
      </c>
    </row>
    <row r="18" spans="2:5" ht="16.5">
      <c r="B18" s="13">
        <v>4</v>
      </c>
      <c r="C18" s="12" t="s">
        <v>43</v>
      </c>
      <c r="D18" s="16">
        <v>0</v>
      </c>
      <c r="E18" s="16">
        <v>0</v>
      </c>
    </row>
    <row r="19" spans="2:5" ht="16.5">
      <c r="B19" s="13">
        <v>5</v>
      </c>
      <c r="C19" s="12" t="s">
        <v>9</v>
      </c>
      <c r="D19" s="16">
        <v>-116</v>
      </c>
      <c r="E19" s="16">
        <v>-1142.2</v>
      </c>
    </row>
    <row r="20" spans="2:5" s="20" customFormat="1" ht="16.5">
      <c r="B20" s="21">
        <v>6</v>
      </c>
      <c r="C20" s="22" t="s">
        <v>10</v>
      </c>
      <c r="D20" s="23">
        <v>-2981.4</v>
      </c>
      <c r="E20" s="23">
        <v>-4604</v>
      </c>
    </row>
    <row r="21" spans="2:5" ht="16.5">
      <c r="B21" s="13">
        <v>7</v>
      </c>
      <c r="C21" s="12" t="s">
        <v>44</v>
      </c>
      <c r="D21" s="16">
        <v>-153550</v>
      </c>
      <c r="E21" s="16">
        <v>-84127.47</v>
      </c>
    </row>
    <row r="22" spans="2:5" ht="16.5">
      <c r="B22" s="13">
        <v>8</v>
      </c>
      <c r="C22" s="17" t="s">
        <v>11</v>
      </c>
      <c r="D22" s="18">
        <v>-2260.4</v>
      </c>
      <c r="E22" s="18">
        <v>-2106</v>
      </c>
    </row>
    <row r="23" spans="3:5" ht="16.5">
      <c r="C23" s="12" t="s">
        <v>6</v>
      </c>
      <c r="D23" s="19">
        <f>SUM(D15:D22)</f>
        <v>-215773.9</v>
      </c>
      <c r="E23" s="19">
        <f>SUM(E15:E22)</f>
        <v>-147869.57</v>
      </c>
    </row>
    <row r="25" spans="1:5" ht="16.5">
      <c r="A25" s="12" t="s">
        <v>12</v>
      </c>
      <c r="D25" s="19">
        <f>SUM(D12+D23)</f>
        <v>215908.31999999998</v>
      </c>
      <c r="E25" s="19">
        <f>SUM(E12+E23)</f>
        <v>-7119.850000000035</v>
      </c>
    </row>
    <row r="27" spans="1:5" s="24" customFormat="1" ht="16.5">
      <c r="A27" s="24" t="s">
        <v>45</v>
      </c>
      <c r="B27" s="25" t="s">
        <v>46</v>
      </c>
      <c r="D27" s="26"/>
      <c r="E27" s="26"/>
    </row>
    <row r="28" spans="2:5" s="24" customFormat="1" ht="16.5">
      <c r="B28" s="25" t="s">
        <v>47</v>
      </c>
      <c r="D28" s="26"/>
      <c r="E28" s="26"/>
    </row>
    <row r="29" spans="2:5" s="24" customFormat="1" ht="16.5">
      <c r="B29" s="27"/>
      <c r="D29" s="26"/>
      <c r="E29" s="26"/>
    </row>
    <row r="30" spans="1:5" s="24" customFormat="1" ht="16.5">
      <c r="A30" s="24" t="s">
        <v>48</v>
      </c>
      <c r="B30" s="25" t="s">
        <v>49</v>
      </c>
      <c r="D30" s="26"/>
      <c r="E30" s="26"/>
    </row>
    <row r="31" ht="16.5">
      <c r="B31" s="28" t="s">
        <v>50</v>
      </c>
    </row>
    <row r="32" ht="16.5">
      <c r="B32" s="28"/>
    </row>
    <row r="33" ht="16.5">
      <c r="B33" s="28"/>
    </row>
  </sheetData>
  <mergeCells count="2">
    <mergeCell ref="A1:E1"/>
    <mergeCell ref="A2:E2"/>
  </mergeCells>
  <printOptions horizontalCentered="1"/>
  <pageMargins left="0.7480314960629921" right="0.7480314960629921" top="2.5590551181102366" bottom="0.984251968503937" header="1.1023622047244095" footer="0.7086614173228347"/>
  <pageSetup horizontalDpi="600" verticalDpi="600" orientation="portrait" paperSize="9" r:id="rId3"/>
  <headerFooter alignWithMargins="0">
    <oddHeader>&amp;C&amp;"Times New Roman,粗體"&amp;20Shaukeiwan Government Secondary School
Alumni Association&amp;"新細明體,粗體"
&amp;"標楷體,粗體"筲箕灣官立中學校友會&amp;"標楷體,標準"&amp;12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2" sqref="A12"/>
    </sheetView>
  </sheetViews>
  <sheetFormatPr defaultColWidth="9.00390625" defaultRowHeight="16.5"/>
  <cols>
    <col min="1" max="1" width="6.125" style="12" customWidth="1"/>
    <col min="2" max="2" width="15.625" style="12" customWidth="1"/>
    <col min="3" max="3" width="8.50390625" style="34" customWidth="1"/>
    <col min="4" max="4" width="15.625" style="12" customWidth="1"/>
    <col min="5" max="5" width="8.50390625" style="34" customWidth="1"/>
    <col min="6" max="7" width="15.625" style="16" customWidth="1"/>
    <col min="8" max="16384" width="9.00390625" style="12" customWidth="1"/>
  </cols>
  <sheetData>
    <row r="1" spans="1:7" s="30" customFormat="1" ht="25.5">
      <c r="A1" s="29" t="s">
        <v>51</v>
      </c>
      <c r="B1" s="29"/>
      <c r="C1" s="29"/>
      <c r="D1" s="29"/>
      <c r="E1" s="29"/>
      <c r="F1" s="29"/>
      <c r="G1" s="29"/>
    </row>
    <row r="2" spans="1:7" s="32" customFormat="1" ht="21">
      <c r="A2" s="31"/>
      <c r="B2" s="31"/>
      <c r="C2" s="31"/>
      <c r="D2" s="31"/>
      <c r="E2" s="31"/>
      <c r="F2" s="31"/>
      <c r="G2" s="31"/>
    </row>
    <row r="3" spans="1:7" s="32" customFormat="1" ht="21">
      <c r="A3" s="33" t="s">
        <v>52</v>
      </c>
      <c r="B3" s="33"/>
      <c r="C3" s="33"/>
      <c r="D3" s="33"/>
      <c r="E3" s="33"/>
      <c r="F3" s="33"/>
      <c r="G3" s="33"/>
    </row>
    <row r="6" spans="1:7" ht="16.5">
      <c r="A6" s="12" t="s">
        <v>13</v>
      </c>
      <c r="D6" s="34" t="s">
        <v>14</v>
      </c>
      <c r="F6" s="14">
        <v>2007</v>
      </c>
      <c r="G6" s="14">
        <v>2006</v>
      </c>
    </row>
    <row r="7" spans="4:7" ht="16.5">
      <c r="D7" s="34"/>
      <c r="F7" s="15" t="s">
        <v>38</v>
      </c>
      <c r="G7" s="15" t="s">
        <v>38</v>
      </c>
    </row>
    <row r="8" spans="2:7" ht="16.5">
      <c r="B8" s="17" t="s">
        <v>15</v>
      </c>
      <c r="D8" s="34" t="s">
        <v>16</v>
      </c>
      <c r="F8" s="18">
        <f>'N.B.'!C6</f>
        <v>412378.93</v>
      </c>
      <c r="G8" s="18">
        <f>+'N.B.'!D6</f>
        <v>198310.61</v>
      </c>
    </row>
    <row r="9" spans="2:7" ht="16.5">
      <c r="B9" s="12" t="s">
        <v>6</v>
      </c>
      <c r="D9" s="34"/>
      <c r="F9" s="18">
        <f>SUM(F8:F8)</f>
        <v>412378.93</v>
      </c>
      <c r="G9" s="18">
        <f>SUM(G8:G8)</f>
        <v>198310.61</v>
      </c>
    </row>
    <row r="10" ht="16.5">
      <c r="D10" s="34"/>
    </row>
    <row r="11" spans="1:4" ht="16.5">
      <c r="A11" s="12" t="s">
        <v>17</v>
      </c>
      <c r="D11" s="34"/>
    </row>
    <row r="12" spans="2:7" ht="16.5">
      <c r="B12" s="17" t="s">
        <v>18</v>
      </c>
      <c r="D12" s="34" t="s">
        <v>19</v>
      </c>
      <c r="F12" s="18">
        <v>-8360</v>
      </c>
      <c r="G12" s="18">
        <v>-10200</v>
      </c>
    </row>
    <row r="13" spans="2:7" ht="16.5">
      <c r="B13" s="12" t="s">
        <v>6</v>
      </c>
      <c r="D13" s="34"/>
      <c r="F13" s="18">
        <f>SUM(F12:F12)</f>
        <v>-8360</v>
      </c>
      <c r="G13" s="18">
        <f>SUM(G12:G12)</f>
        <v>-10200</v>
      </c>
    </row>
    <row r="14" spans="4:7" ht="16.5">
      <c r="D14" s="34"/>
      <c r="F14" s="19"/>
      <c r="G14" s="19"/>
    </row>
    <row r="15" spans="1:7" ht="16.5">
      <c r="A15" s="12" t="s">
        <v>53</v>
      </c>
      <c r="D15" s="34"/>
      <c r="F15" s="19">
        <f>SUM(F9+F13)</f>
        <v>404018.93</v>
      </c>
      <c r="G15" s="19">
        <f>SUM(G9+G13)</f>
        <v>188110.61</v>
      </c>
    </row>
    <row r="16" spans="4:7" ht="16.5">
      <c r="D16" s="34"/>
      <c r="F16" s="19"/>
      <c r="G16" s="19"/>
    </row>
    <row r="17" ht="16.5">
      <c r="D17" s="34"/>
    </row>
    <row r="18" spans="1:4" ht="16.5">
      <c r="A18" s="12" t="s">
        <v>20</v>
      </c>
      <c r="D18" s="34"/>
    </row>
    <row r="19" spans="2:7" ht="16.5">
      <c r="B19" s="17" t="s">
        <v>21</v>
      </c>
      <c r="D19" s="34" t="s">
        <v>22</v>
      </c>
      <c r="F19" s="18">
        <f>+'N.B.'!C11</f>
        <v>404018.92999999993</v>
      </c>
      <c r="G19" s="18">
        <f>G15</f>
        <v>188110.61</v>
      </c>
    </row>
    <row r="20" spans="2:7" ht="16.5">
      <c r="B20" s="12" t="s">
        <v>6</v>
      </c>
      <c r="F20" s="19">
        <f>SUM(F19:F19)</f>
        <v>404018.92999999993</v>
      </c>
      <c r="G20" s="19">
        <f>SUM(G19:G19)</f>
        <v>188110.61</v>
      </c>
    </row>
    <row r="29" spans="2:6" ht="16.5">
      <c r="B29" s="12" t="s">
        <v>54</v>
      </c>
      <c r="D29" s="12" t="s">
        <v>54</v>
      </c>
      <c r="F29" s="16" t="s">
        <v>54</v>
      </c>
    </row>
    <row r="30" spans="2:6" ht="16.5">
      <c r="B30" s="12" t="s">
        <v>55</v>
      </c>
      <c r="D30" s="9" t="s">
        <v>56</v>
      </c>
      <c r="F30" s="12" t="s">
        <v>57</v>
      </c>
    </row>
    <row r="31" spans="2:6" ht="16.5">
      <c r="B31" s="12" t="s">
        <v>58</v>
      </c>
      <c r="D31" s="12" t="s">
        <v>59</v>
      </c>
      <c r="F31" s="16" t="s">
        <v>60</v>
      </c>
    </row>
    <row r="32" spans="2:6" ht="16.5">
      <c r="B32" s="12" t="s">
        <v>61</v>
      </c>
      <c r="D32" s="12" t="s">
        <v>62</v>
      </c>
      <c r="F32" s="16" t="s">
        <v>63</v>
      </c>
    </row>
  </sheetData>
  <mergeCells count="2">
    <mergeCell ref="A1:G1"/>
    <mergeCell ref="A3:G3"/>
  </mergeCells>
  <printOptions horizontalCentered="1"/>
  <pageMargins left="0.7480314960629921" right="0.7480314960629921" top="2.5590551181102366" bottom="0.984251968503937" header="1.1023622047244095" footer="0.7086614173228347"/>
  <pageSetup horizontalDpi="600" verticalDpi="600" orientation="portrait" paperSize="9" r:id="rId1"/>
  <headerFooter alignWithMargins="0">
    <oddHeader>&amp;C&amp;"Times New Roman,粗體"&amp;20Shaukeiwan Government Secondary School
Alumni Association&amp;"新細明體,粗體"
&amp;"標楷體,粗體"筲箕灣官立中學校友會&amp;"標楷體,標準"&amp;12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2" sqref="A12"/>
    </sheetView>
  </sheetViews>
  <sheetFormatPr defaultColWidth="9.00390625" defaultRowHeight="16.5"/>
  <cols>
    <col min="1" max="1" width="9.00390625" style="13" customWidth="1"/>
    <col min="2" max="2" width="37.25390625" style="12" customWidth="1"/>
    <col min="3" max="3" width="15.75390625" style="16" bestFit="1" customWidth="1"/>
    <col min="4" max="4" width="14.50390625" style="16" bestFit="1" customWidth="1"/>
    <col min="5" max="16384" width="9.00390625" style="12" customWidth="1"/>
  </cols>
  <sheetData>
    <row r="1" spans="1:4" ht="16.5">
      <c r="A1" s="13" t="s">
        <v>64</v>
      </c>
      <c r="C1" s="12"/>
      <c r="D1" s="12"/>
    </row>
    <row r="2" spans="1:4" ht="16.5">
      <c r="A2" s="13" t="s">
        <v>16</v>
      </c>
      <c r="B2" s="12" t="s">
        <v>15</v>
      </c>
      <c r="C2" s="14">
        <v>2007</v>
      </c>
      <c r="D2" s="14">
        <v>2006</v>
      </c>
    </row>
    <row r="3" spans="3:4" ht="16.5">
      <c r="C3" s="15" t="s">
        <v>38</v>
      </c>
      <c r="D3" s="15" t="s">
        <v>38</v>
      </c>
    </row>
    <row r="4" spans="2:4" ht="16.5">
      <c r="B4" s="12" t="s">
        <v>23</v>
      </c>
      <c r="C4" s="16">
        <v>410298.68</v>
      </c>
      <c r="D4" s="16">
        <v>179956.46</v>
      </c>
    </row>
    <row r="5" spans="2:4" ht="16.5">
      <c r="B5" s="17" t="s">
        <v>24</v>
      </c>
      <c r="C5" s="18">
        <v>2080.25</v>
      </c>
      <c r="D5" s="18">
        <v>18354.15</v>
      </c>
    </row>
    <row r="6" spans="2:4" ht="16.5">
      <c r="B6" s="12" t="s">
        <v>6</v>
      </c>
      <c r="C6" s="19">
        <f>SUM(C4:C5)</f>
        <v>412378.93</v>
      </c>
      <c r="D6" s="19">
        <f>SUM(D4:D5)</f>
        <v>198310.61</v>
      </c>
    </row>
    <row r="7" ht="16.5">
      <c r="B7" s="17"/>
    </row>
    <row r="8" spans="1:2" ht="16.5">
      <c r="A8" s="13" t="s">
        <v>22</v>
      </c>
      <c r="B8" s="12" t="s">
        <v>25</v>
      </c>
    </row>
    <row r="9" spans="2:4" ht="16.5">
      <c r="B9" s="12" t="s">
        <v>26</v>
      </c>
      <c r="C9" s="16">
        <f>+D11</f>
        <v>188110.60999999996</v>
      </c>
      <c r="D9" s="16">
        <v>195230.46</v>
      </c>
    </row>
    <row r="10" spans="2:4" ht="16.5">
      <c r="B10" s="17" t="s">
        <v>27</v>
      </c>
      <c r="C10" s="18">
        <f>+'I &amp; E Account'!D25</f>
        <v>215908.31999999998</v>
      </c>
      <c r="D10" s="18">
        <f>+'I &amp; E Account'!E25</f>
        <v>-7119.850000000035</v>
      </c>
    </row>
    <row r="11" spans="2:4" ht="16.5">
      <c r="B11" s="12" t="s">
        <v>6</v>
      </c>
      <c r="C11" s="19">
        <f>SUM(C8:C10)</f>
        <v>404018.92999999993</v>
      </c>
      <c r="D11" s="19">
        <f>SUM(D8:D10)</f>
        <v>188110.60999999996</v>
      </c>
    </row>
    <row r="13" spans="1:2" ht="16.5">
      <c r="A13" s="13" t="s">
        <v>65</v>
      </c>
      <c r="B13" s="12" t="s">
        <v>66</v>
      </c>
    </row>
    <row r="15" spans="1:5" ht="16.5">
      <c r="A15" s="13" t="s">
        <v>67</v>
      </c>
      <c r="B15" s="25" t="s">
        <v>68</v>
      </c>
      <c r="C15" s="24"/>
      <c r="E15" s="16"/>
    </row>
    <row r="16" ht="16.5">
      <c r="B16" s="25" t="s">
        <v>69</v>
      </c>
    </row>
    <row r="17" ht="16.5">
      <c r="B17" s="12" t="s">
        <v>70</v>
      </c>
    </row>
    <row r="18" ht="16.5">
      <c r="B18" s="12" t="s">
        <v>71</v>
      </c>
    </row>
    <row r="19" ht="16.5">
      <c r="B19" s="25"/>
    </row>
  </sheetData>
  <printOptions horizontalCentered="1"/>
  <pageMargins left="0.7480314960629921" right="0.7480314960629921" top="1.968503937007874" bottom="0.984251968503937" header="1.1023622047244095" footer="0.7086614173228347"/>
  <pageSetup horizontalDpi="600" verticalDpi="600" orientation="portrait" paperSize="9" r:id="rId1"/>
  <headerFooter alignWithMargins="0">
    <oddHeader>&amp;C&amp;"標楷體,標準"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D29"/>
  <sheetViews>
    <sheetView workbookViewId="0" topLeftCell="A1">
      <pane ySplit="2" topLeftCell="BM3" activePane="bottomLeft" state="frozen"/>
      <selection pane="topLeft" activeCell="A12" sqref="A12"/>
      <selection pane="bottomLeft" activeCell="A12" sqref="A12"/>
    </sheetView>
  </sheetViews>
  <sheetFormatPr defaultColWidth="9.00390625" defaultRowHeight="16.5"/>
  <cols>
    <col min="1" max="1" width="17.25390625" style="40" bestFit="1" customWidth="1"/>
    <col min="2" max="2" width="18.375" style="41" bestFit="1" customWidth="1"/>
    <col min="3" max="3" width="18.375" style="41" customWidth="1"/>
    <col min="4" max="4" width="20.125" style="57" customWidth="1"/>
    <col min="5" max="16384" width="12.625" style="41" customWidth="1"/>
  </cols>
  <sheetData>
    <row r="1" spans="1:4" s="36" customFormat="1" ht="44.25" customHeight="1">
      <c r="A1" s="35" t="s">
        <v>72</v>
      </c>
      <c r="B1" s="35"/>
      <c r="C1" s="35"/>
      <c r="D1" s="35"/>
    </row>
    <row r="2" spans="1:4" s="39" customFormat="1" ht="16.5">
      <c r="A2" s="37" t="s">
        <v>73</v>
      </c>
      <c r="B2" s="38" t="s">
        <v>74</v>
      </c>
      <c r="C2" s="38" t="s">
        <v>75</v>
      </c>
      <c r="D2" s="38" t="s">
        <v>76</v>
      </c>
    </row>
    <row r="3" spans="1:4" s="42" customFormat="1" ht="16.5">
      <c r="A3" s="40">
        <v>37537</v>
      </c>
      <c r="B3" s="41">
        <v>50000</v>
      </c>
      <c r="D3" s="43">
        <f>B3</f>
        <v>50000</v>
      </c>
    </row>
    <row r="4" spans="1:4" s="42" customFormat="1" ht="16.5">
      <c r="A4" s="44">
        <v>37559</v>
      </c>
      <c r="C4" s="42">
        <v>5000</v>
      </c>
      <c r="D4" s="43">
        <f>+D3+B4-C4</f>
        <v>45000</v>
      </c>
    </row>
    <row r="5" spans="1:4" s="42" customFormat="1" ht="16.5">
      <c r="A5" s="44">
        <v>37908</v>
      </c>
      <c r="C5" s="42">
        <v>5000</v>
      </c>
      <c r="D5" s="43">
        <f>+D4+B5-C5</f>
        <v>40000</v>
      </c>
    </row>
    <row r="6" spans="1:4" s="42" customFormat="1" ht="16.5">
      <c r="A6" s="44">
        <v>38267</v>
      </c>
      <c r="C6" s="42">
        <v>5000</v>
      </c>
      <c r="D6" s="43">
        <f>+D5+B6-C6</f>
        <v>35000</v>
      </c>
    </row>
    <row r="7" spans="1:4" s="42" customFormat="1" ht="16.5">
      <c r="A7" s="44">
        <v>38677</v>
      </c>
      <c r="C7" s="42">
        <v>5000</v>
      </c>
      <c r="D7" s="43">
        <f>+D6+B7-C7</f>
        <v>30000</v>
      </c>
    </row>
    <row r="8" spans="1:4" s="42" customFormat="1" ht="16.5">
      <c r="A8" s="44">
        <v>39042</v>
      </c>
      <c r="C8" s="42">
        <v>5000</v>
      </c>
      <c r="D8" s="43">
        <f>+D7+B8-C8</f>
        <v>25000</v>
      </c>
    </row>
    <row r="9" spans="1:4" s="49" customFormat="1" ht="24.75" customHeight="1">
      <c r="A9" s="45">
        <v>39263</v>
      </c>
      <c r="B9" s="46" t="s">
        <v>77</v>
      </c>
      <c r="C9" s="47"/>
      <c r="D9" s="48">
        <f>D8</f>
        <v>25000</v>
      </c>
    </row>
    <row r="10" spans="1:4" ht="16.5">
      <c r="A10" s="50"/>
      <c r="B10" s="36"/>
      <c r="C10" s="36"/>
      <c r="D10" s="51"/>
    </row>
    <row r="11" spans="1:4" s="36" customFormat="1" ht="16.5">
      <c r="A11" s="50"/>
      <c r="D11" s="51"/>
    </row>
    <row r="12" spans="1:4" s="36" customFormat="1" ht="16.5">
      <c r="A12" s="50"/>
      <c r="D12" s="51"/>
    </row>
    <row r="13" spans="1:4" s="36" customFormat="1" ht="44.25" customHeight="1">
      <c r="A13" s="35" t="s">
        <v>78</v>
      </c>
      <c r="B13" s="35"/>
      <c r="C13" s="35"/>
      <c r="D13" s="35"/>
    </row>
    <row r="14" spans="1:4" s="39" customFormat="1" ht="16.5">
      <c r="A14" s="37" t="s">
        <v>73</v>
      </c>
      <c r="B14" s="52" t="s">
        <v>79</v>
      </c>
      <c r="C14" s="53"/>
      <c r="D14" s="38" t="s">
        <v>76</v>
      </c>
    </row>
    <row r="15" spans="1:4" s="42" customFormat="1" ht="16.5">
      <c r="A15" s="44">
        <v>38642</v>
      </c>
      <c r="B15" s="54" t="s">
        <v>80</v>
      </c>
      <c r="C15" s="55"/>
      <c r="D15" s="42">
        <v>5200</v>
      </c>
    </row>
    <row r="16" spans="1:4" s="42" customFormat="1" ht="16.5">
      <c r="A16" s="44">
        <v>38901</v>
      </c>
      <c r="B16" s="54" t="s">
        <v>80</v>
      </c>
      <c r="C16" s="55"/>
      <c r="D16" s="42">
        <v>10000</v>
      </c>
    </row>
    <row r="17" spans="1:4" s="42" customFormat="1" ht="16.5">
      <c r="A17" s="44">
        <v>38966</v>
      </c>
      <c r="B17" s="54" t="s">
        <v>28</v>
      </c>
      <c r="C17" s="55"/>
      <c r="D17" s="42">
        <v>45000</v>
      </c>
    </row>
    <row r="18" spans="1:4" s="42" customFormat="1" ht="16.5">
      <c r="A18" s="44">
        <v>38966</v>
      </c>
      <c r="B18" s="54" t="s">
        <v>29</v>
      </c>
      <c r="C18" s="55"/>
      <c r="D18" s="42">
        <v>45000</v>
      </c>
    </row>
    <row r="19" spans="1:4" s="42" customFormat="1" ht="16.5">
      <c r="A19" s="44">
        <v>38966</v>
      </c>
      <c r="B19" s="54" t="s">
        <v>81</v>
      </c>
      <c r="C19" s="55"/>
      <c r="D19" s="42">
        <v>10000</v>
      </c>
    </row>
    <row r="20" spans="1:4" s="42" customFormat="1" ht="16.5">
      <c r="A20" s="44">
        <v>38971</v>
      </c>
      <c r="B20" s="54" t="s">
        <v>82</v>
      </c>
      <c r="C20" s="55"/>
      <c r="D20" s="42">
        <v>5720</v>
      </c>
    </row>
    <row r="21" spans="1:4" s="42" customFormat="1" ht="16.5">
      <c r="A21" s="44">
        <v>38980</v>
      </c>
      <c r="B21" s="54" t="s">
        <v>83</v>
      </c>
      <c r="C21" s="55"/>
      <c r="D21" s="42">
        <v>10000</v>
      </c>
    </row>
    <row r="22" spans="1:4" s="42" customFormat="1" ht="16.5">
      <c r="A22" s="44">
        <v>39013</v>
      </c>
      <c r="B22" s="54" t="s">
        <v>84</v>
      </c>
      <c r="C22" s="55"/>
      <c r="D22" s="42">
        <v>10000</v>
      </c>
    </row>
    <row r="23" spans="1:4" s="42" customFormat="1" ht="16.5">
      <c r="A23" s="44">
        <v>39021</v>
      </c>
      <c r="B23" s="54" t="s">
        <v>28</v>
      </c>
      <c r="C23" s="55"/>
      <c r="D23" s="42">
        <v>55000</v>
      </c>
    </row>
    <row r="24" spans="1:4" s="42" customFormat="1" ht="16.5">
      <c r="A24" s="44">
        <v>39022</v>
      </c>
      <c r="B24" s="54" t="s">
        <v>85</v>
      </c>
      <c r="C24" s="55"/>
      <c r="D24" s="42">
        <v>3000</v>
      </c>
    </row>
    <row r="25" spans="1:4" s="42" customFormat="1" ht="16.5">
      <c r="A25" s="44">
        <v>39098</v>
      </c>
      <c r="B25" s="54" t="s">
        <v>86</v>
      </c>
      <c r="C25" s="55"/>
      <c r="D25" s="42">
        <v>1500</v>
      </c>
    </row>
    <row r="26" spans="1:4" s="42" customFormat="1" ht="16.5">
      <c r="A26" s="44">
        <v>39106</v>
      </c>
      <c r="B26" s="54" t="s">
        <v>87</v>
      </c>
      <c r="C26" s="55"/>
      <c r="D26" s="42">
        <v>2276.85</v>
      </c>
    </row>
    <row r="27" spans="1:4" s="42" customFormat="1" ht="16.5">
      <c r="A27" s="44">
        <v>39247</v>
      </c>
      <c r="B27" s="54" t="s">
        <v>80</v>
      </c>
      <c r="C27" s="55"/>
      <c r="D27" s="42">
        <v>5200</v>
      </c>
    </row>
    <row r="28" spans="1:4" s="49" customFormat="1" ht="24.75" customHeight="1">
      <c r="A28" s="45">
        <v>39263</v>
      </c>
      <c r="B28" s="46" t="s">
        <v>77</v>
      </c>
      <c r="C28" s="47"/>
      <c r="D28" s="48">
        <f>SUM(D15:D27)</f>
        <v>207896.85</v>
      </c>
    </row>
    <row r="29" spans="2:4" ht="16.5">
      <c r="B29" s="56"/>
      <c r="C29" s="56"/>
      <c r="D29" s="56"/>
    </row>
  </sheetData>
  <mergeCells count="18">
    <mergeCell ref="B19:C19"/>
    <mergeCell ref="B15:C15"/>
    <mergeCell ref="B16:C16"/>
    <mergeCell ref="B17:C17"/>
    <mergeCell ref="B18:C18"/>
    <mergeCell ref="A1:D1"/>
    <mergeCell ref="A13:D13"/>
    <mergeCell ref="B9:C9"/>
    <mergeCell ref="B14:C14"/>
    <mergeCell ref="B20:C20"/>
    <mergeCell ref="B21:C21"/>
    <mergeCell ref="B22:C22"/>
    <mergeCell ref="B23:C23"/>
    <mergeCell ref="B28:C28"/>
    <mergeCell ref="B24:C24"/>
    <mergeCell ref="B25:C25"/>
    <mergeCell ref="B26:C26"/>
    <mergeCell ref="B27:C27"/>
  </mergeCells>
  <printOptions horizontalCentered="1"/>
  <pageMargins left="0.5905511811023623" right="0.5905511811023623" top="1.5748031496062993" bottom="0.984251968503937" header="0.5118110236220472" footer="0.5118110236220472"/>
  <pageSetup fitToHeight="6" fitToWidth="1" horizontalDpi="300" verticalDpi="300" orientation="portrait" paperSize="9" r:id="rId3"/>
  <headerFooter alignWithMargins="0">
    <oddHeader>&amp;C&amp;"標楷體,粗體"&amp;36附頁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Faith Development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Ringo Kwok</dc:creator>
  <cp:keywords/>
  <dc:description/>
  <cp:lastModifiedBy>Ringo Kwok</cp:lastModifiedBy>
  <dcterms:created xsi:type="dcterms:W3CDTF">2007-07-17T09:29:37Z</dcterms:created>
  <dcterms:modified xsi:type="dcterms:W3CDTF">2007-07-17T09:31:21Z</dcterms:modified>
  <cp:category/>
  <cp:version/>
  <cp:contentType/>
  <cp:contentStatus/>
</cp:coreProperties>
</file>